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İPARİŞ FORMU" sheetId="1" r:id="rId1"/>
    <sheet name="formül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<sst xmlns="http://schemas.openxmlformats.org/spreadsheetml/2006/main" count="145" uniqueCount="86">
  <si>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</t>
  </si>
  <si>
    <t>YAZIYA ÇEVİRME TABLOSU</t>
  </si>
  <si>
    <t>Para birimi:</t>
  </si>
  <si>
    <t>TL</t>
  </si>
  <si>
    <t>KRŞ</t>
  </si>
  <si>
    <t>BİR</t>
  </si>
  <si>
    <t>ON</t>
  </si>
  <si>
    <t>YÜZ</t>
  </si>
  <si>
    <t>BİN</t>
  </si>
  <si>
    <t>MİLYON</t>
  </si>
  <si>
    <t>MİLYAR</t>
  </si>
  <si>
    <t>TRİLYON</t>
  </si>
  <si>
    <t>KATRİLYON</t>
  </si>
  <si>
    <t>Sayı:</t>
  </si>
  <si>
    <t>İKİ</t>
  </si>
  <si>
    <t>YİRMİ</t>
  </si>
  <si>
    <t>İKİYÜZ</t>
  </si>
  <si>
    <t>Metin:</t>
  </si>
  <si>
    <t>ÜÇ</t>
  </si>
  <si>
    <t>OTUZ</t>
  </si>
  <si>
    <t>ÜÇYÜZ</t>
  </si>
  <si>
    <t>DÖRT</t>
  </si>
  <si>
    <t>KIRK</t>
  </si>
  <si>
    <t>DÖRTYÜZ</t>
  </si>
  <si>
    <t>BEŞ</t>
  </si>
  <si>
    <t>ELLİ</t>
  </si>
  <si>
    <t>BEŞYÜZ</t>
  </si>
  <si>
    <t>ALTI</t>
  </si>
  <si>
    <t>ALTMIŞ</t>
  </si>
  <si>
    <t>ALTIYÜZ</t>
  </si>
  <si>
    <t>YEDİ</t>
  </si>
  <si>
    <t>YETMİŞ</t>
  </si>
  <si>
    <t>YEDİYÜZ</t>
  </si>
  <si>
    <t>SEKİZ</t>
  </si>
  <si>
    <t>SEKSEN</t>
  </si>
  <si>
    <t>SEKİZYÜZ</t>
  </si>
  <si>
    <t>DOKUZ</t>
  </si>
  <si>
    <t>DOKSAN</t>
  </si>
  <si>
    <t>DOKUZYÜZ</t>
  </si>
  <si>
    <t>.</t>
  </si>
  <si>
    <t>TELEFON</t>
  </si>
  <si>
    <t>FATURA ADRESİ</t>
  </si>
  <si>
    <t>İLÇE</t>
  </si>
  <si>
    <t>İL</t>
  </si>
  <si>
    <t>POSTA KODU</t>
  </si>
  <si>
    <t>FAX   / GSM</t>
  </si>
  <si>
    <t>ÜRÜN ADI</t>
  </si>
  <si>
    <t>TOPLAM</t>
  </si>
  <si>
    <t xml:space="preserve"> ( KDV DAHİL )</t>
  </si>
  <si>
    <t xml:space="preserve">                                                GENEL TOPLAM</t>
  </si>
  <si>
    <t xml:space="preserve">    TALEP EDİLEN ÜRÜNLERİN TOPLAM BEDELİ </t>
  </si>
  <si>
    <t xml:space="preserve">                             ADI SOYADI</t>
  </si>
  <si>
    <t xml:space="preserve">              İMZA / KAŞE </t>
  </si>
  <si>
    <t xml:space="preserve">KREDİ KARTI ÖDEMELERİ İÇİN </t>
  </si>
  <si>
    <t>KART SAHİBİNİN ADI SOYADI</t>
  </si>
  <si>
    <t xml:space="preserve">BANKA ADI </t>
  </si>
  <si>
    <t>KART NUMARALARI</t>
  </si>
  <si>
    <t xml:space="preserve">SON KULLANIM TARİHİ </t>
  </si>
  <si>
    <t>CV2 GÜVENLİK NO:</t>
  </si>
  <si>
    <t xml:space="preserve">                                                                             TALEP EDİLEN ÜRÜNLER</t>
  </si>
  <si>
    <t>FİRMA ADI</t>
  </si>
  <si>
    <t>VD.</t>
  </si>
  <si>
    <t>T.C.KİMLİK NO</t>
  </si>
  <si>
    <t>VERGİ NO</t>
  </si>
  <si>
    <t xml:space="preserve">FİRMA   </t>
  </si>
  <si>
    <t xml:space="preserve">ŞAHIŞ   </t>
  </si>
  <si>
    <t xml:space="preserve">MASTERCARD </t>
  </si>
  <si>
    <t xml:space="preserve">VİSA CARD </t>
  </si>
  <si>
    <t>NİN KREDİ KARTI HESABIMA BORÇ KAYDEDİLMESİNİ,</t>
  </si>
  <si>
    <t xml:space="preserve">            SİPARİŞLERİMİN TOPLAM BEDELİ OLAN</t>
  </si>
  <si>
    <t>ADET</t>
  </si>
  <si>
    <t>ÜRÜN BEDELİ</t>
  </si>
  <si>
    <t>TOPLAM BEDELİ</t>
  </si>
  <si>
    <t>KDV</t>
  </si>
  <si>
    <t>KARTIMIN HERHANGİ BİR SEBEPTEN DOLAYI GEÇERSİZ KALMASI HALİNDE BORCUMU EGE DİALOG BİLİŞİM TEKNOLOJİLERİ OTO.</t>
  </si>
  <si>
    <t>YAZ.SAN. VE TİC.LTD.ŞTİ..'YE DEFATEN VE NAKTEN ÖDEYECEĞİMİ KABUL VE TAAHHÜT EDERİM.</t>
  </si>
  <si>
    <r>
      <t xml:space="preserve">                  </t>
    </r>
    <r>
      <rPr>
        <b/>
        <sz val="12"/>
        <rFont val="Arial Tur"/>
        <family val="0"/>
      </rPr>
      <t xml:space="preserve">      EGE DİALOG  SİPARİŞ TALEP FORMU</t>
    </r>
  </si>
  <si>
    <t xml:space="preserve">             OTOMOTİV YAZ. SAN.VE TİC.LTD.ŞTİ.</t>
  </si>
  <si>
    <t xml:space="preserve">              EGE DİALOG BİLİŞİM TEKNOLOJİLERİ</t>
  </si>
  <si>
    <t xml:space="preserve">            TEL   : 0 232 445 11 99</t>
  </si>
  <si>
    <t xml:space="preserve">            FAX  : 0 232 445 36 52</t>
  </si>
  <si>
    <t xml:space="preserve">ONUR MAH. MERT SOKAK NO: 8 / A BALÇOVA - İZMİR </t>
  </si>
  <si>
    <t>YETKİLİ</t>
  </si>
  <si>
    <t>ÖDEME TARİHİ</t>
  </si>
  <si>
    <t>ÖDEME TUTARI</t>
  </si>
  <si>
    <t>info@egedialog.com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</si>
</sst>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-41F]dd\ mmmm\ yyyy\ dddd"/>
    <numFmt numFmtId="182" formatCode="[$-41F]d\ mmmm\ yyyy;@"/>
    <numFmt numFmtId="183" formatCode="#,##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,##0.00\ _₺"/>
    <numFmt numFmtId="189" formatCode="#,##0.00\ &quot;₺&quot;"/>
    <numFmt numFmtId="190" formatCode="#,##0.00\ &quot;TL&quot;"/>
    <numFmt numFmtId="191" formatCode="[$$-409]#,##0.00"/>
    <numFmt numFmtId="192" formatCode="dd/mm/yy;@"/>
    <numFmt numFmtId="193" formatCode="#,##0.00\ _T_L"/>
    <numFmt numFmtId="194" formatCode="#,##0.00\ _Y_T_L"/>
    <numFmt numFmtId="195" formatCode="#,##0.00\ _₺;[Red]#,##0.00\ _₺"/>
    <numFmt numFmtId="196" formatCode="#,##0.00\ _T_L;[Red]#,##0.00\ _T_L"/>
    <numFmt numFmtId="197" formatCode="0.00_ ;\-0.00\ "/>
  </numFmts>
  <fonts count="6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 Tur"/>
      <family val="0"/>
    </font>
    <font>
      <b/>
      <sz val="8"/>
      <name val="Tahoma"/>
      <family val="2"/>
    </font>
    <font>
      <b/>
      <sz val="10"/>
      <color indexed="63"/>
      <name val="Arial Tur"/>
      <family val="0"/>
    </font>
    <font>
      <sz val="10"/>
      <color indexed="63"/>
      <name val="Arial Tur"/>
      <family val="0"/>
    </font>
    <font>
      <i/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0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u val="single"/>
      <sz val="22"/>
      <color indexed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8"/>
      <name val="Arial Black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11" fillId="33" borderId="0" xfId="0" applyNumberFormat="1" applyFont="1" applyFill="1" applyAlignment="1" applyProtection="1">
      <alignment/>
      <protection hidden="1"/>
    </xf>
    <xf numFmtId="0" fontId="12" fillId="33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18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6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 vertical="center"/>
    </xf>
    <xf numFmtId="0" fontId="63" fillId="34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49" fontId="3" fillId="34" borderId="22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6" fillId="34" borderId="22" xfId="0" applyFont="1" applyFill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89" fontId="6" fillId="0" borderId="11" xfId="0" applyNumberFormat="1" applyFont="1" applyBorder="1" applyAlignment="1">
      <alignment horizontal="center" vertical="center"/>
    </xf>
    <xf numFmtId="189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24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0" borderId="14" xfId="0" applyFont="1" applyBorder="1" applyAlignment="1" quotePrefix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4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left"/>
    </xf>
    <xf numFmtId="189" fontId="6" fillId="0" borderId="14" xfId="0" applyNumberFormat="1" applyFont="1" applyBorder="1" applyAlignment="1">
      <alignment horizontal="center" vertical="center"/>
    </xf>
    <xf numFmtId="14" fontId="6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14" fontId="6" fillId="35" borderId="13" xfId="0" applyNumberFormat="1" applyFont="1" applyFill="1" applyBorder="1" applyAlignment="1">
      <alignment horizontal="center" vertical="center"/>
    </xf>
    <xf numFmtId="0" fontId="1" fillId="0" borderId="20" xfId="48" applyBorder="1" applyAlignment="1" applyProtection="1">
      <alignment/>
      <protection/>
    </xf>
    <xf numFmtId="0" fontId="64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189" fontId="6" fillId="0" borderId="13" xfId="0" applyNumberFormat="1" applyFont="1" applyBorder="1" applyAlignment="1">
      <alignment vertical="center"/>
    </xf>
    <xf numFmtId="189" fontId="6" fillId="0" borderId="16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horizontal="center"/>
    </xf>
    <xf numFmtId="189" fontId="6" fillId="0" borderId="22" xfId="0" applyNumberFormat="1" applyFont="1" applyBorder="1" applyAlignment="1">
      <alignment vertical="center"/>
    </xf>
    <xf numFmtId="189" fontId="6" fillId="0" borderId="2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16" fillId="0" borderId="15" xfId="0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190" fontId="43" fillId="0" borderId="14" xfId="0" applyNumberFormat="1" applyFont="1" applyBorder="1" applyAlignment="1">
      <alignment horizontal="center" vertical="center"/>
    </xf>
    <xf numFmtId="190" fontId="43" fillId="0" borderId="16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90" fontId="43" fillId="34" borderId="11" xfId="0" applyNumberFormat="1" applyFont="1" applyFill="1" applyBorder="1" applyAlignment="1">
      <alignment horizontal="left" vertical="center"/>
    </xf>
    <xf numFmtId="190" fontId="43" fillId="34" borderId="13" xfId="0" applyNumberFormat="1" applyFont="1" applyFill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16" fillId="0" borderId="22" xfId="0" applyNumberFormat="1" applyFont="1" applyBorder="1" applyAlignment="1">
      <alignment horizontal="center"/>
    </xf>
    <xf numFmtId="0" fontId="67" fillId="0" borderId="11" xfId="0" applyFont="1" applyBorder="1" applyAlignment="1">
      <alignment/>
    </xf>
    <xf numFmtId="0" fontId="0" fillId="0" borderId="21" xfId="0" applyBorder="1" applyAlignment="1">
      <alignment/>
    </xf>
    <xf numFmtId="0" fontId="19" fillId="0" borderId="0" xfId="48" applyFont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 hidden="1"/>
    </xf>
    <xf numFmtId="0" fontId="6" fillId="0" borderId="0" xfId="48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7" fillId="36" borderId="25" xfId="0" applyNumberFormat="1" applyFont="1" applyFill="1" applyBorder="1" applyAlignment="1" applyProtection="1">
      <alignment horizontal="left"/>
      <protection locked="0"/>
    </xf>
    <xf numFmtId="0" fontId="7" fillId="36" borderId="26" xfId="0" applyNumberFormat="1" applyFont="1" applyFill="1" applyBorder="1" applyAlignment="1" applyProtection="1">
      <alignment horizontal="left"/>
      <protection locked="0"/>
    </xf>
    <xf numFmtId="0" fontId="7" fillId="36" borderId="27" xfId="0" applyNumberFormat="1" applyFont="1" applyFill="1" applyBorder="1" applyAlignment="1" applyProtection="1">
      <alignment horizontal="left"/>
      <protection locked="0"/>
    </xf>
    <xf numFmtId="0" fontId="7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NumberFormat="1" applyFont="1" applyFill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" name="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847725</xdr:colOff>
      <xdr:row>35</xdr:row>
      <xdr:rowOff>47625</xdr:rowOff>
    </xdr:from>
    <xdr:to>
      <xdr:col>4</xdr:col>
      <xdr:colOff>1057275</xdr:colOff>
      <xdr:row>35</xdr:row>
      <xdr:rowOff>209550</xdr:rowOff>
    </xdr:to>
    <xdr:sp>
      <xdr:nvSpPr>
        <xdr:cNvPr id="2" name="4 Dikdörtgen"/>
        <xdr:cNvSpPr>
          <a:spLocks/>
        </xdr:cNvSpPr>
      </xdr:nvSpPr>
      <xdr:spPr>
        <a:xfrm>
          <a:off x="7658100" y="787717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" name="6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4" name="8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5" name="9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" name="11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" name="1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8" name="15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9" name="16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" name="1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1" name="1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2" name="21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3" name="22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4" name="41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5" name="4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6" name="45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7" name="46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8" name="4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9" name="4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20" name="51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21" name="52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22" name="5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23" name="55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24" name="57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25" name="58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1943100</xdr:colOff>
      <xdr:row>24</xdr:row>
      <xdr:rowOff>228600</xdr:rowOff>
    </xdr:to>
    <xdr:sp>
      <xdr:nvSpPr>
        <xdr:cNvPr id="26" name="40 Dikdörtgen"/>
        <xdr:cNvSpPr>
          <a:spLocks/>
        </xdr:cNvSpPr>
      </xdr:nvSpPr>
      <xdr:spPr>
        <a:xfrm>
          <a:off x="1743075" y="4848225"/>
          <a:ext cx="2000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847725</xdr:colOff>
      <xdr:row>35</xdr:row>
      <xdr:rowOff>57150</xdr:rowOff>
    </xdr:from>
    <xdr:to>
      <xdr:col>4</xdr:col>
      <xdr:colOff>1057275</xdr:colOff>
      <xdr:row>35</xdr:row>
      <xdr:rowOff>219075</xdr:rowOff>
    </xdr:to>
    <xdr:sp>
      <xdr:nvSpPr>
        <xdr:cNvPr id="27" name="59 Dikdörtgen"/>
        <xdr:cNvSpPr>
          <a:spLocks/>
        </xdr:cNvSpPr>
      </xdr:nvSpPr>
      <xdr:spPr>
        <a:xfrm>
          <a:off x="7658100" y="788670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895350</xdr:colOff>
      <xdr:row>35</xdr:row>
      <xdr:rowOff>57150</xdr:rowOff>
    </xdr:from>
    <xdr:to>
      <xdr:col>5</xdr:col>
      <xdr:colOff>1095375</xdr:colOff>
      <xdr:row>35</xdr:row>
      <xdr:rowOff>219075</xdr:rowOff>
    </xdr:to>
    <xdr:sp>
      <xdr:nvSpPr>
        <xdr:cNvPr id="28" name="60 Dikdörtgen"/>
        <xdr:cNvSpPr>
          <a:spLocks/>
        </xdr:cNvSpPr>
      </xdr:nvSpPr>
      <xdr:spPr>
        <a:xfrm>
          <a:off x="8877300" y="788670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29" name="36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0" name="3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31" name="38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32" name="39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 editAs="oneCell">
    <xdr:from>
      <xdr:col>0</xdr:col>
      <xdr:colOff>152400</xdr:colOff>
      <xdr:row>49</xdr:row>
      <xdr:rowOff>133350</xdr:rowOff>
    </xdr:from>
    <xdr:to>
      <xdr:col>1</xdr:col>
      <xdr:colOff>971550</xdr:colOff>
      <xdr:row>53</xdr:row>
      <xdr:rowOff>152400</xdr:rowOff>
    </xdr:to>
    <xdr:pic>
      <xdr:nvPicPr>
        <xdr:cNvPr id="33" name="42 Resim" descr="C:\Users\HP\Desktop\Arşiv\Logolar\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487275"/>
          <a:ext cx="2943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4" name="35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5" name="4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36" name="44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37" name="48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8" name="50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39" name="54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40" name="56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41" name="61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42" name="6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43" name="6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44" name="64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45" name="65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46" name="66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47" name="6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48" name="68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49" name="69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50" name="70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51" name="71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52" name="72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53" name="73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54" name="74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55" name="75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56" name="76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57" name="77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1943100</xdr:colOff>
      <xdr:row>24</xdr:row>
      <xdr:rowOff>228600</xdr:rowOff>
    </xdr:to>
    <xdr:sp>
      <xdr:nvSpPr>
        <xdr:cNvPr id="58" name="78 Dikdörtgen"/>
        <xdr:cNvSpPr>
          <a:spLocks/>
        </xdr:cNvSpPr>
      </xdr:nvSpPr>
      <xdr:spPr>
        <a:xfrm>
          <a:off x="1743075" y="4848225"/>
          <a:ext cx="2000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59" name="7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0" name="80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61" name="81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62" name="82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3" name="8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4" name="84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65" name="85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66" name="86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7" name="8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68" name="88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69" name="89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70" name="90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1" name="91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2" name="9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73" name="93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74" name="94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5" name="95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6" name="96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77" name="97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78" name="98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79" name="9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80" name="100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81" name="101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82" name="102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83" name="10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84" name="104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85" name="105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86" name="106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1943100</xdr:colOff>
      <xdr:row>24</xdr:row>
      <xdr:rowOff>228600</xdr:rowOff>
    </xdr:to>
    <xdr:sp>
      <xdr:nvSpPr>
        <xdr:cNvPr id="87" name="107 Dikdörtgen"/>
        <xdr:cNvSpPr>
          <a:spLocks/>
        </xdr:cNvSpPr>
      </xdr:nvSpPr>
      <xdr:spPr>
        <a:xfrm>
          <a:off x="1743075" y="4848225"/>
          <a:ext cx="2000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88" name="108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89" name="10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90" name="110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91" name="111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92" name="11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93" name="11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94" name="114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95" name="115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96" name="116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97" name="11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98" name="118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99" name="119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0" name="120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1" name="121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02" name="122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03" name="123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4" name="124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5" name="125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06" name="126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07" name="127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8" name="128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09" name="129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10" name="130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11" name="131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12" name="132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13" name="133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14" name="134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15" name="135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1943100</xdr:colOff>
      <xdr:row>24</xdr:row>
      <xdr:rowOff>228600</xdr:rowOff>
    </xdr:to>
    <xdr:sp>
      <xdr:nvSpPr>
        <xdr:cNvPr id="116" name="136 Dikdörtgen"/>
        <xdr:cNvSpPr>
          <a:spLocks/>
        </xdr:cNvSpPr>
      </xdr:nvSpPr>
      <xdr:spPr>
        <a:xfrm>
          <a:off x="1743075" y="4848225"/>
          <a:ext cx="2000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17" name="137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57150</xdr:rowOff>
    </xdr:from>
    <xdr:to>
      <xdr:col>0</xdr:col>
      <xdr:colOff>1952625</xdr:colOff>
      <xdr:row>24</xdr:row>
      <xdr:rowOff>219075</xdr:rowOff>
    </xdr:to>
    <xdr:sp>
      <xdr:nvSpPr>
        <xdr:cNvPr id="118" name="138 Dikdörtgen"/>
        <xdr:cNvSpPr>
          <a:spLocks/>
        </xdr:cNvSpPr>
      </xdr:nvSpPr>
      <xdr:spPr>
        <a:xfrm>
          <a:off x="1743075" y="4848225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23</xdr:row>
      <xdr:rowOff>57150</xdr:rowOff>
    </xdr:from>
    <xdr:to>
      <xdr:col>0</xdr:col>
      <xdr:colOff>1962150</xdr:colOff>
      <xdr:row>23</xdr:row>
      <xdr:rowOff>209550</xdr:rowOff>
    </xdr:to>
    <xdr:sp>
      <xdr:nvSpPr>
        <xdr:cNvPr id="119" name="139 Dikdörtgen"/>
        <xdr:cNvSpPr>
          <a:spLocks/>
        </xdr:cNvSpPr>
      </xdr:nvSpPr>
      <xdr:spPr>
        <a:xfrm>
          <a:off x="1743075" y="4572000"/>
          <a:ext cx="21907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1743075</xdr:colOff>
      <xdr:row>24</xdr:row>
      <xdr:rowOff>66675</xdr:rowOff>
    </xdr:from>
    <xdr:to>
      <xdr:col>0</xdr:col>
      <xdr:colOff>1952625</xdr:colOff>
      <xdr:row>24</xdr:row>
      <xdr:rowOff>228600</xdr:rowOff>
    </xdr:to>
    <xdr:sp>
      <xdr:nvSpPr>
        <xdr:cNvPr id="120" name="140 Dikdörtgen"/>
        <xdr:cNvSpPr>
          <a:spLocks/>
        </xdr:cNvSpPr>
      </xdr:nvSpPr>
      <xdr:spPr>
        <a:xfrm>
          <a:off x="1743075" y="4857750"/>
          <a:ext cx="2095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 editAs="oneCell">
    <xdr:from>
      <xdr:col>1</xdr:col>
      <xdr:colOff>333375</xdr:colOff>
      <xdr:row>0</xdr:row>
      <xdr:rowOff>0</xdr:rowOff>
    </xdr:from>
    <xdr:to>
      <xdr:col>4</xdr:col>
      <xdr:colOff>266700</xdr:colOff>
      <xdr:row>16</xdr:row>
      <xdr:rowOff>19050</xdr:rowOff>
    </xdr:to>
    <xdr:pic>
      <xdr:nvPicPr>
        <xdr:cNvPr id="121" name="Picture 6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46196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17</xdr:row>
      <xdr:rowOff>19050</xdr:rowOff>
    </xdr:from>
    <xdr:to>
      <xdr:col>16</xdr:col>
      <xdr:colOff>495300</xdr:colOff>
      <xdr:row>19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8315325" y="2771775"/>
          <a:ext cx="3152775" cy="314325"/>
        </a:xfrm>
        <a:prstGeom prst="accentCallout1">
          <a:avLst>
            <a:gd name="adj1" fmla="val -159685"/>
            <a:gd name="adj2" fmla="val -783333"/>
            <a:gd name="adj3" fmla="val -52837"/>
            <a:gd name="adj4" fmla="val -1363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Yazıya çevireceğiniz aynı dosyada başka çalışma sayfasındaki hücreyi = ile gösterin…</a:t>
          </a:r>
        </a:p>
      </xdr:txBody>
    </xdr:sp>
    <xdr:clientData/>
  </xdr:twoCellAnchor>
  <xdr:twoCellAnchor>
    <xdr:from>
      <xdr:col>12</xdr:col>
      <xdr:colOff>95250</xdr:colOff>
      <xdr:row>12</xdr:row>
      <xdr:rowOff>114300</xdr:rowOff>
    </xdr:from>
    <xdr:to>
      <xdr:col>13</xdr:col>
      <xdr:colOff>438150</xdr:colOff>
      <xdr:row>13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8324850" y="2057400"/>
          <a:ext cx="1028700" cy="190500"/>
        </a:xfrm>
        <a:prstGeom prst="accentCallout1">
          <a:avLst>
            <a:gd name="adj1" fmla="val -312365"/>
            <a:gd name="adj2" fmla="val -1105000"/>
            <a:gd name="adj3" fmla="val -58601"/>
            <a:gd name="adj4" fmla="val 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Kuruş</a:t>
          </a:r>
        </a:p>
      </xdr:txBody>
    </xdr:sp>
    <xdr:clientData/>
  </xdr:twoCellAnchor>
  <xdr:twoCellAnchor>
    <xdr:from>
      <xdr:col>12</xdr:col>
      <xdr:colOff>142875</xdr:colOff>
      <xdr:row>14</xdr:row>
      <xdr:rowOff>152400</xdr:rowOff>
    </xdr:from>
    <xdr:to>
      <xdr:col>13</xdr:col>
      <xdr:colOff>485775</xdr:colOff>
      <xdr:row>16</xdr:row>
      <xdr:rowOff>19050</xdr:rowOff>
    </xdr:to>
    <xdr:sp>
      <xdr:nvSpPr>
        <xdr:cNvPr id="3" name="AutoShape 8"/>
        <xdr:cNvSpPr>
          <a:spLocks/>
        </xdr:cNvSpPr>
      </xdr:nvSpPr>
      <xdr:spPr>
        <a:xfrm>
          <a:off x="8372475" y="2419350"/>
          <a:ext cx="1028700" cy="190500"/>
        </a:xfrm>
        <a:prstGeom prst="accentCallout1">
          <a:avLst>
            <a:gd name="adj1" fmla="val -361828"/>
            <a:gd name="adj2" fmla="val -1295000"/>
            <a:gd name="adj3" fmla="val -58601"/>
            <a:gd name="adj4" fmla="val 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Lira</a:t>
          </a:r>
        </a:p>
      </xdr:txBody>
    </xdr:sp>
    <xdr:clientData/>
  </xdr:twoCellAnchor>
  <xdr:twoCellAnchor>
    <xdr:from>
      <xdr:col>12</xdr:col>
      <xdr:colOff>66675</xdr:colOff>
      <xdr:row>19</xdr:row>
      <xdr:rowOff>142875</xdr:rowOff>
    </xdr:from>
    <xdr:to>
      <xdr:col>17</xdr:col>
      <xdr:colOff>514350</xdr:colOff>
      <xdr:row>21</xdr:row>
      <xdr:rowOff>95250</xdr:rowOff>
    </xdr:to>
    <xdr:sp>
      <xdr:nvSpPr>
        <xdr:cNvPr id="4" name="AutoShape 9"/>
        <xdr:cNvSpPr>
          <a:spLocks/>
        </xdr:cNvSpPr>
      </xdr:nvSpPr>
      <xdr:spPr>
        <a:xfrm>
          <a:off x="8296275" y="3219450"/>
          <a:ext cx="3876675" cy="276225"/>
        </a:xfrm>
        <a:prstGeom prst="accentCallout1">
          <a:avLst>
            <a:gd name="adj1" fmla="val -194675"/>
            <a:gd name="adj2" fmla="val -1014472"/>
            <a:gd name="adj3" fmla="val -52837"/>
            <a:gd name="adj4" fmla="val -1363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İstediğiniz çalışma sayfasındaki hücrede,  = ile yazıya çevirilmiş bu sonucu gösterin…</a:t>
          </a:r>
        </a:p>
      </xdr:txBody>
    </xdr:sp>
    <xdr:clientData/>
  </xdr:twoCellAnchor>
  <xdr:twoCellAnchor>
    <xdr:from>
      <xdr:col>12</xdr:col>
      <xdr:colOff>85725</xdr:colOff>
      <xdr:row>22</xdr:row>
      <xdr:rowOff>66675</xdr:rowOff>
    </xdr:from>
    <xdr:to>
      <xdr:col>16</xdr:col>
      <xdr:colOff>485775</xdr:colOff>
      <xdr:row>26</xdr:row>
      <xdr:rowOff>114300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8315325" y="3629025"/>
          <a:ext cx="3143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Aynı dosyada yazıya çevirme işlemini bir hücre için kullanabilirsiniz. Birden çok yazıya çevirme işlemi var ise, her biri için bu sayfası çoğaltmalısınız….</a:t>
          </a:r>
        </a:p>
      </xdr:txBody>
    </xdr:sp>
    <xdr:clientData/>
  </xdr:twoCellAnchor>
  <xdr:twoCellAnchor>
    <xdr:from>
      <xdr:col>13</xdr:col>
      <xdr:colOff>542925</xdr:colOff>
      <xdr:row>13</xdr:row>
      <xdr:rowOff>0</xdr:rowOff>
    </xdr:from>
    <xdr:to>
      <xdr:col>16</xdr:col>
      <xdr:colOff>457200</xdr:colOff>
      <xdr:row>16</xdr:row>
      <xdr:rowOff>76200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9458325" y="2105025"/>
          <a:ext cx="19716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Para birimi boş bırakılır ise rakamı okuma diliyle yazıya çevirir.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gedialo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F55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27.875" style="0" customWidth="1"/>
    <col min="2" max="2" width="16.00390625" style="0" customWidth="1"/>
    <col min="3" max="3" width="24.875" style="0" customWidth="1"/>
    <col min="4" max="4" width="20.625" style="0" customWidth="1"/>
    <col min="5" max="5" width="15.375" style="0" customWidth="1"/>
    <col min="6" max="6" width="19.00390625" style="0" customWidth="1"/>
  </cols>
  <sheetData>
    <row r="17" ht="29.25">
      <c r="C17" s="130" t="s">
        <v>85</v>
      </c>
    </row>
    <row r="18" ht="13.5" thickBot="1"/>
    <row r="19" spans="1:6" ht="21.75" customHeight="1" thickBot="1">
      <c r="A19" s="43"/>
      <c r="B19" s="44" t="s">
        <v>76</v>
      </c>
      <c r="C19" s="45"/>
      <c r="D19" s="45"/>
      <c r="E19" s="44"/>
      <c r="F19" s="52"/>
    </row>
    <row r="20" spans="1:6" ht="21.75" customHeight="1" thickBot="1">
      <c r="A20" s="60" t="s">
        <v>60</v>
      </c>
      <c r="B20" s="19"/>
      <c r="C20" s="30"/>
      <c r="D20" s="63" t="s">
        <v>82</v>
      </c>
      <c r="E20" s="19"/>
      <c r="F20" s="29"/>
    </row>
    <row r="21" spans="1:6" ht="21.75" customHeight="1" thickBot="1">
      <c r="A21" s="43" t="s">
        <v>41</v>
      </c>
      <c r="B21" s="19"/>
      <c r="C21" s="30"/>
      <c r="D21" s="30"/>
      <c r="E21" s="30"/>
      <c r="F21" s="29"/>
    </row>
    <row r="22" spans="1:6" ht="21.75" customHeight="1" thickBot="1">
      <c r="A22" s="60" t="s">
        <v>42</v>
      </c>
      <c r="B22" s="65"/>
      <c r="C22" s="66" t="s">
        <v>43</v>
      </c>
      <c r="D22" s="65"/>
      <c r="E22" s="67" t="s">
        <v>44</v>
      </c>
      <c r="F22" s="68"/>
    </row>
    <row r="23" spans="1:6" ht="21.75" customHeight="1" thickBot="1">
      <c r="A23" s="60" t="s">
        <v>40</v>
      </c>
      <c r="B23" s="64"/>
      <c r="C23" s="43" t="s">
        <v>45</v>
      </c>
      <c r="D23" s="64"/>
      <c r="E23" s="112"/>
      <c r="F23" s="29"/>
    </row>
    <row r="24" spans="1:6" ht="21.75" customHeight="1" thickBot="1">
      <c r="A24" s="47" t="s">
        <v>64</v>
      </c>
      <c r="B24" s="60" t="s">
        <v>61</v>
      </c>
      <c r="C24" s="29"/>
      <c r="D24" s="60" t="s">
        <v>63</v>
      </c>
      <c r="E24" s="30"/>
      <c r="F24" s="29"/>
    </row>
    <row r="25" spans="1:6" ht="21.75" customHeight="1" thickBot="1">
      <c r="A25" s="43" t="s">
        <v>65</v>
      </c>
      <c r="B25" s="43" t="s">
        <v>61</v>
      </c>
      <c r="C25" s="42"/>
      <c r="D25" s="60" t="s">
        <v>62</v>
      </c>
      <c r="E25" s="30"/>
      <c r="F25" s="29"/>
    </row>
    <row r="26" spans="1:6" ht="21.75" customHeight="1" thickBot="1">
      <c r="A26" s="27" t="s">
        <v>59</v>
      </c>
      <c r="B26" s="69"/>
      <c r="C26" s="69"/>
      <c r="D26" s="69"/>
      <c r="E26" s="70"/>
      <c r="F26" s="71"/>
    </row>
    <row r="27" spans="1:6" ht="21.75" customHeight="1" thickBot="1">
      <c r="A27" s="59" t="s">
        <v>46</v>
      </c>
      <c r="B27" s="59" t="s">
        <v>70</v>
      </c>
      <c r="C27" s="59" t="s">
        <v>71</v>
      </c>
      <c r="D27" s="43" t="s">
        <v>72</v>
      </c>
      <c r="E27" s="60" t="s">
        <v>73</v>
      </c>
      <c r="F27" s="50" t="s">
        <v>47</v>
      </c>
    </row>
    <row r="28" spans="1:6" ht="21.75" customHeight="1" thickBot="1">
      <c r="A28" s="41"/>
      <c r="B28" s="41"/>
      <c r="C28" s="72"/>
      <c r="D28" s="110">
        <v>0</v>
      </c>
      <c r="E28" s="107">
        <f>D28*18%</f>
        <v>0</v>
      </c>
      <c r="F28" s="73">
        <f>SUM(D28:E28)</f>
        <v>0</v>
      </c>
    </row>
    <row r="29" spans="1:6" ht="21.75" customHeight="1" thickBot="1">
      <c r="A29" s="41"/>
      <c r="B29" s="41"/>
      <c r="C29" s="72"/>
      <c r="D29" s="110"/>
      <c r="E29" s="107"/>
      <c r="F29" s="73"/>
    </row>
    <row r="30" spans="1:6" ht="21.75" customHeight="1" thickBot="1">
      <c r="A30" s="41" t="s">
        <v>0</v>
      </c>
      <c r="B30" s="41" t="s">
        <v>0</v>
      </c>
      <c r="C30" s="72" t="s">
        <v>0</v>
      </c>
      <c r="D30" s="110" t="s">
        <v>0</v>
      </c>
      <c r="E30" s="107" t="s">
        <v>0</v>
      </c>
      <c r="F30" s="73" t="s">
        <v>0</v>
      </c>
    </row>
    <row r="31" spans="1:6" ht="21.75" customHeight="1" thickBot="1">
      <c r="A31" s="74"/>
      <c r="B31" s="74"/>
      <c r="C31" s="75"/>
      <c r="D31" s="111"/>
      <c r="E31" s="108"/>
      <c r="F31" s="76"/>
    </row>
    <row r="32" spans="1:6" ht="21.75" customHeight="1" thickBot="1">
      <c r="A32" s="43" t="s">
        <v>49</v>
      </c>
      <c r="B32" s="50"/>
      <c r="C32" s="72"/>
      <c r="D32" s="110"/>
      <c r="E32" s="107"/>
      <c r="F32" s="77">
        <f>SUM(F28:F31)</f>
        <v>0</v>
      </c>
    </row>
    <row r="33" spans="1:6" ht="21.75" customHeight="1" thickBot="1">
      <c r="A33" s="47" t="s">
        <v>50</v>
      </c>
      <c r="B33" s="48"/>
      <c r="C33" s="43" t="str">
        <f>formül!B4</f>
        <v>            YALNIZ.DIR.</v>
      </c>
      <c r="D33" s="49"/>
      <c r="E33" s="48"/>
      <c r="F33" s="50" t="s">
        <v>48</v>
      </c>
    </row>
    <row r="34" spans="1:6" ht="21.75" customHeight="1" thickBot="1">
      <c r="A34" s="43"/>
      <c r="B34" s="53"/>
      <c r="C34" s="53" t="s">
        <v>53</v>
      </c>
      <c r="D34" s="54"/>
      <c r="E34" s="53"/>
      <c r="F34" s="55"/>
    </row>
    <row r="35" spans="1:6" ht="21.75" customHeight="1" thickBot="1">
      <c r="A35" s="43" t="s">
        <v>54</v>
      </c>
      <c r="B35" s="113"/>
      <c r="C35" s="114"/>
      <c r="D35" s="115"/>
      <c r="E35" s="116"/>
      <c r="F35" s="117"/>
    </row>
    <row r="36" spans="1:6" ht="21.75" customHeight="1" thickBot="1">
      <c r="A36" s="43" t="s">
        <v>55</v>
      </c>
      <c r="B36" s="118"/>
      <c r="C36" s="119"/>
      <c r="D36" s="30"/>
      <c r="E36" s="120" t="s">
        <v>67</v>
      </c>
      <c r="F36" s="121" t="s">
        <v>66</v>
      </c>
    </row>
    <row r="37" spans="1:6" ht="27.75" customHeight="1" thickBot="1">
      <c r="A37" s="56" t="s">
        <v>56</v>
      </c>
      <c r="B37" s="122"/>
      <c r="C37" s="123"/>
      <c r="D37" s="124"/>
      <c r="E37" s="125"/>
      <c r="F37" s="126"/>
    </row>
    <row r="38" spans="1:6" ht="27.75" customHeight="1" thickBot="1">
      <c r="A38" s="56" t="s">
        <v>57</v>
      </c>
      <c r="B38" s="122"/>
      <c r="C38" s="127"/>
      <c r="D38" s="58" t="s">
        <v>58</v>
      </c>
      <c r="E38" s="128"/>
      <c r="F38" s="40"/>
    </row>
    <row r="39" spans="1:6" ht="21.75" customHeight="1" thickBot="1">
      <c r="A39" s="57" t="s">
        <v>49</v>
      </c>
      <c r="B39" s="46"/>
      <c r="C39" s="22"/>
      <c r="D39" s="79"/>
      <c r="E39" s="80"/>
      <c r="F39" s="39">
        <f>F32</f>
        <v>0</v>
      </c>
    </row>
    <row r="40" spans="1:6" ht="21.75" customHeight="1" thickBot="1">
      <c r="A40" s="51" t="s">
        <v>50</v>
      </c>
      <c r="B40" s="81"/>
      <c r="C40" s="21" t="str">
        <f>C33</f>
        <v>            YALNIZ.DIR.</v>
      </c>
      <c r="D40" s="25"/>
      <c r="E40" s="82"/>
      <c r="F40" s="83" t="s">
        <v>48</v>
      </c>
    </row>
    <row r="41" spans="1:6" ht="21.75" customHeight="1" thickBot="1">
      <c r="A41" s="95"/>
      <c r="B41" s="98" t="s">
        <v>83</v>
      </c>
      <c r="C41" s="101" t="s">
        <v>84</v>
      </c>
      <c r="D41" s="49"/>
      <c r="E41" s="61"/>
      <c r="F41" s="46"/>
    </row>
    <row r="42" spans="1:6" ht="21.75" customHeight="1" thickBot="1">
      <c r="A42" s="102"/>
      <c r="B42" s="103"/>
      <c r="C42" s="100"/>
      <c r="D42" s="62"/>
      <c r="E42" s="26"/>
      <c r="F42" s="96"/>
    </row>
    <row r="43" spans="1:6" ht="21.75" customHeight="1" thickBot="1">
      <c r="A43" s="102"/>
      <c r="B43" s="103"/>
      <c r="C43" s="72"/>
      <c r="D43" s="30"/>
      <c r="E43" s="25"/>
      <c r="F43" s="83"/>
    </row>
    <row r="44" spans="1:6" ht="21.75" customHeight="1" thickBot="1">
      <c r="A44" s="99"/>
      <c r="B44" s="97" t="s">
        <v>47</v>
      </c>
      <c r="C44" s="72"/>
      <c r="D44" s="30"/>
      <c r="E44" s="25"/>
      <c r="F44" s="83"/>
    </row>
    <row r="45" spans="1:6" ht="12.75">
      <c r="A45" s="78" t="s">
        <v>69</v>
      </c>
      <c r="B45" s="26"/>
      <c r="C45" s="109">
        <f>F39</f>
        <v>0</v>
      </c>
      <c r="D45" s="84" t="s">
        <v>68</v>
      </c>
      <c r="E45" s="26"/>
      <c r="F45" s="85"/>
    </row>
    <row r="46" spans="1:6" ht="12.75">
      <c r="A46" s="86" t="s">
        <v>74</v>
      </c>
      <c r="B46" s="87"/>
      <c r="C46" s="87"/>
      <c r="D46" s="87"/>
      <c r="E46" s="87"/>
      <c r="F46" s="88"/>
    </row>
    <row r="47" spans="1:6" ht="13.5" thickBot="1">
      <c r="A47" s="89" t="s">
        <v>75</v>
      </c>
      <c r="B47" s="90"/>
      <c r="C47" s="90"/>
      <c r="D47" s="90"/>
      <c r="E47" s="90"/>
      <c r="F47" s="80"/>
    </row>
    <row r="48" spans="1:6" ht="21.75" customHeight="1" thickBot="1">
      <c r="A48" s="28" t="s">
        <v>51</v>
      </c>
      <c r="B48" s="23"/>
      <c r="C48" s="24"/>
      <c r="D48" s="20" t="s">
        <v>52</v>
      </c>
      <c r="E48" s="20"/>
      <c r="F48" s="23"/>
    </row>
    <row r="49" spans="1:6" ht="87.75" customHeight="1" thickBot="1">
      <c r="A49" s="24"/>
      <c r="B49" s="23"/>
      <c r="C49" s="24"/>
      <c r="D49" s="20"/>
      <c r="E49" s="20"/>
      <c r="F49" s="23"/>
    </row>
    <row r="50" spans="1:6" ht="15">
      <c r="A50" s="31"/>
      <c r="B50" s="32"/>
      <c r="C50" s="92"/>
      <c r="D50" s="32"/>
      <c r="E50" s="32"/>
      <c r="F50" s="33"/>
    </row>
    <row r="51" spans="1:6" ht="18.75">
      <c r="A51" s="34"/>
      <c r="B51" s="35"/>
      <c r="C51" s="105" t="s">
        <v>78</v>
      </c>
      <c r="D51" s="35"/>
      <c r="E51" s="106" t="s">
        <v>79</v>
      </c>
      <c r="F51" s="93"/>
    </row>
    <row r="52" spans="1:6" ht="18.75">
      <c r="A52" s="34"/>
      <c r="B52" s="35"/>
      <c r="C52" s="105" t="s">
        <v>77</v>
      </c>
      <c r="D52" s="35"/>
      <c r="E52" s="106" t="s">
        <v>80</v>
      </c>
      <c r="F52" s="94"/>
    </row>
    <row r="53" spans="1:6" ht="15.75">
      <c r="A53" s="34"/>
      <c r="B53" s="35"/>
      <c r="C53" s="91" t="s">
        <v>81</v>
      </c>
      <c r="D53" s="35"/>
      <c r="E53" s="91"/>
      <c r="F53" s="36"/>
    </row>
    <row r="54" spans="1:6" ht="15.75">
      <c r="A54" s="34"/>
      <c r="B54" s="35"/>
      <c r="C54" s="91"/>
      <c r="D54" s="35"/>
      <c r="E54" s="91"/>
      <c r="F54" s="36"/>
    </row>
    <row r="55" spans="1:6" ht="13.5" thickBot="1">
      <c r="A55" s="37"/>
      <c r="B55" s="38"/>
      <c r="C55" s="104"/>
      <c r="D55" s="38"/>
      <c r="E55" s="38"/>
      <c r="F55" s="129"/>
    </row>
  </sheetData>
  <sheetProtection/>
  <hyperlinks>
    <hyperlink ref="C17" r:id="rId1" display="info@egedialog.com"/>
  </hyperlink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B4" sqref="B4:I4"/>
    </sheetView>
  </sheetViews>
  <sheetFormatPr defaultColWidth="9.00390625" defaultRowHeight="12.75"/>
  <sheetData>
    <row r="1" spans="1:18" ht="12.75">
      <c r="A1" s="1"/>
      <c r="B1" s="132"/>
      <c r="C1" s="133"/>
      <c r="D1" s="133"/>
      <c r="E1" s="133"/>
      <c r="F1" s="133"/>
      <c r="G1" s="1"/>
      <c r="H1" s="1"/>
      <c r="I1" s="1"/>
      <c r="J1" s="2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</row>
    <row r="2" spans="1:18" ht="12.75">
      <c r="A2" s="4"/>
      <c r="B2" s="4"/>
      <c r="C2" s="5" t="s">
        <v>1</v>
      </c>
      <c r="D2" s="4"/>
      <c r="E2" s="4"/>
      <c r="F2" s="6"/>
      <c r="G2" s="7" t="s">
        <v>2</v>
      </c>
      <c r="H2" s="8" t="s">
        <v>3</v>
      </c>
      <c r="I2" s="8" t="s">
        <v>4</v>
      </c>
      <c r="J2" s="3">
        <v>1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</row>
    <row r="3" spans="1:18" ht="12.75">
      <c r="A3" s="9" t="s">
        <v>13</v>
      </c>
      <c r="B3" s="134">
        <f>'SİPARİŞ FORMU'!F32</f>
        <v>0</v>
      </c>
      <c r="C3" s="135"/>
      <c r="D3" s="135"/>
      <c r="E3" s="135"/>
      <c r="F3" s="135"/>
      <c r="G3" s="135"/>
      <c r="H3" s="135"/>
      <c r="I3" s="136"/>
      <c r="J3" s="3">
        <v>2</v>
      </c>
      <c r="K3" s="3" t="s">
        <v>14</v>
      </c>
      <c r="L3" s="3" t="s">
        <v>15</v>
      </c>
      <c r="M3" s="3" t="s">
        <v>16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</row>
    <row r="4" spans="1:18" ht="12.75">
      <c r="A4" s="9" t="s">
        <v>17</v>
      </c>
      <c r="B4" s="137" t="str">
        <f>K43</f>
        <v>            YALNIZ.DIR.</v>
      </c>
      <c r="C4" s="138"/>
      <c r="D4" s="138"/>
      <c r="E4" s="138"/>
      <c r="F4" s="138"/>
      <c r="G4" s="138"/>
      <c r="H4" s="138"/>
      <c r="I4" s="139"/>
      <c r="J4" s="3">
        <v>3</v>
      </c>
      <c r="K4" s="3" t="s">
        <v>18</v>
      </c>
      <c r="L4" s="3" t="s">
        <v>19</v>
      </c>
      <c r="M4" s="3" t="s">
        <v>20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</row>
    <row r="5" spans="1:18" ht="12.75">
      <c r="A5" s="3"/>
      <c r="B5" s="3"/>
      <c r="C5" s="3"/>
      <c r="D5" s="3"/>
      <c r="E5" s="3"/>
      <c r="F5" s="10"/>
      <c r="G5" s="3"/>
      <c r="H5" s="3"/>
      <c r="I5" s="3"/>
      <c r="J5" s="3">
        <v>4</v>
      </c>
      <c r="K5" s="3" t="s">
        <v>21</v>
      </c>
      <c r="L5" s="3" t="s">
        <v>22</v>
      </c>
      <c r="M5" s="3" t="s">
        <v>23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12.75">
      <c r="A6" s="3"/>
      <c r="B6" s="1" t="str">
        <f>IF(G6=1,TEXT(B3,"0,00"),VALUE(B3))</f>
        <v>0,00</v>
      </c>
      <c r="C6" s="3"/>
      <c r="D6" s="3"/>
      <c r="E6" s="3"/>
      <c r="F6" s="10">
        <f>IF(INT(B3)=B3,0,1)</f>
        <v>0</v>
      </c>
      <c r="G6" s="3">
        <f>IF(OR(IF(H2&lt;&gt;"",1),IF(I2&lt;&gt;"",1))=TRUE,1,0)</f>
        <v>1</v>
      </c>
      <c r="H6" s="140" t="str">
        <f>IF(OR(IF(H2&lt;&gt;"",1),IF(I2&lt;&gt;"",1))=TRUE,"PARA BİRİMİ","SAYI")</f>
        <v>PARA BİRİMİ</v>
      </c>
      <c r="I6" s="140"/>
      <c r="J6" s="3">
        <v>5</v>
      </c>
      <c r="K6" s="3" t="s">
        <v>24</v>
      </c>
      <c r="L6" s="3" t="s">
        <v>25</v>
      </c>
      <c r="M6" s="3" t="s">
        <v>26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</row>
    <row r="7" spans="1:18" ht="12.75">
      <c r="A7" s="11">
        <f>IF(F6=1,MID(B6,1,FIND(",",B6)-1),B3)</f>
        <v>0</v>
      </c>
      <c r="B7" s="3"/>
      <c r="C7" s="3"/>
      <c r="D7" s="3"/>
      <c r="E7" s="3"/>
      <c r="F7" s="10"/>
      <c r="G7" s="3"/>
      <c r="H7" s="3"/>
      <c r="I7" s="3"/>
      <c r="J7" s="3">
        <v>6</v>
      </c>
      <c r="K7" s="3" t="s">
        <v>27</v>
      </c>
      <c r="L7" s="3" t="s">
        <v>28</v>
      </c>
      <c r="M7" s="3" t="s">
        <v>29</v>
      </c>
      <c r="N7" s="3" t="s">
        <v>8</v>
      </c>
      <c r="O7" s="3" t="s">
        <v>9</v>
      </c>
      <c r="P7" s="3" t="s">
        <v>10</v>
      </c>
      <c r="Q7" s="3" t="s">
        <v>11</v>
      </c>
      <c r="R7" s="3" t="s">
        <v>12</v>
      </c>
    </row>
    <row r="8" spans="1:18" ht="12.75">
      <c r="A8" s="3">
        <v>1</v>
      </c>
      <c r="B8" s="3" t="str">
        <f>RIGHT($A$7,A8)</f>
        <v>0</v>
      </c>
      <c r="C8" s="3" t="str">
        <f>B8</f>
        <v>0</v>
      </c>
      <c r="D8" s="3">
        <f>B8+1</f>
        <v>1</v>
      </c>
      <c r="E8" s="3" t="str">
        <f ca="1">INDIRECT(CONCATENATE("k",D8))</f>
        <v> </v>
      </c>
      <c r="F8" s="10" t="str">
        <f>E10&amp;E9&amp;E8</f>
        <v>   </v>
      </c>
      <c r="G8" s="12" t="str">
        <f ca="1">INDIRECT(CONCATENATE("k",D8))</f>
        <v> </v>
      </c>
      <c r="H8" s="3"/>
      <c r="I8" s="3"/>
      <c r="J8" s="3">
        <v>7</v>
      </c>
      <c r="K8" s="3" t="s">
        <v>30</v>
      </c>
      <c r="L8" s="3" t="s">
        <v>31</v>
      </c>
      <c r="M8" s="3" t="s">
        <v>32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</row>
    <row r="9" spans="1:18" ht="12.75">
      <c r="A9" s="3">
        <f>A8+1</f>
        <v>2</v>
      </c>
      <c r="B9" s="3" t="str">
        <f aca="true" t="shared" si="0" ref="B9:B25">RIGHT($A$7,A9)</f>
        <v>0</v>
      </c>
      <c r="C9" s="13" t="str">
        <f aca="true" t="shared" si="1" ref="C9:C25">IF(B9=B8,"0",B9)</f>
        <v>0</v>
      </c>
      <c r="D9" s="3">
        <f aca="true" t="shared" si="2" ref="D9:D18">MID(C9,1,1)+1</f>
        <v>1</v>
      </c>
      <c r="E9" s="3" t="str">
        <f ca="1">INDIRECT(CONCATENATE("l",D9))</f>
        <v> </v>
      </c>
      <c r="F9" s="10"/>
      <c r="G9" s="12" t="str">
        <f ca="1">INDIRECT(CONCATENATE("l",D9))</f>
        <v> </v>
      </c>
      <c r="H9" s="3" t="str">
        <f>F8</f>
        <v>   </v>
      </c>
      <c r="I9" s="3"/>
      <c r="J9" s="3">
        <v>8</v>
      </c>
      <c r="K9" s="3" t="s">
        <v>33</v>
      </c>
      <c r="L9" s="3" t="s">
        <v>34</v>
      </c>
      <c r="M9" s="3" t="s">
        <v>35</v>
      </c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</row>
    <row r="10" spans="1:18" ht="12.75">
      <c r="A10" s="3">
        <f aca="true" t="shared" si="3" ref="A10:A25">A9+1</f>
        <v>3</v>
      </c>
      <c r="B10" s="3" t="str">
        <f t="shared" si="0"/>
        <v>0</v>
      </c>
      <c r="C10" s="3" t="str">
        <f t="shared" si="1"/>
        <v>0</v>
      </c>
      <c r="D10" s="3">
        <f t="shared" si="2"/>
        <v>1</v>
      </c>
      <c r="E10" s="3" t="str">
        <f ca="1">INDIRECT(CONCATENATE("m",D10))</f>
        <v> </v>
      </c>
      <c r="F10" s="10"/>
      <c r="G10" s="12" t="str">
        <f ca="1">INDIRECT(CONCATENATE("m",D10))</f>
        <v> </v>
      </c>
      <c r="H10" s="3"/>
      <c r="I10" s="3"/>
      <c r="J10" s="3">
        <v>9</v>
      </c>
      <c r="K10" s="3" t="s">
        <v>36</v>
      </c>
      <c r="L10" s="3" t="s">
        <v>37</v>
      </c>
      <c r="M10" s="3" t="s">
        <v>38</v>
      </c>
      <c r="N10" s="3" t="s">
        <v>8</v>
      </c>
      <c r="O10" s="3" t="s">
        <v>9</v>
      </c>
      <c r="P10" s="3" t="s">
        <v>10</v>
      </c>
      <c r="Q10" s="3" t="s">
        <v>11</v>
      </c>
      <c r="R10" s="3" t="s">
        <v>12</v>
      </c>
    </row>
    <row r="11" spans="1:18" ht="12.75">
      <c r="A11" s="3">
        <f t="shared" si="3"/>
        <v>4</v>
      </c>
      <c r="B11" s="3" t="str">
        <f t="shared" si="0"/>
        <v>0</v>
      </c>
      <c r="C11" s="3" t="str">
        <f>IF(B11=B10,"0",B11)</f>
        <v>0</v>
      </c>
      <c r="D11" s="3">
        <f t="shared" si="2"/>
        <v>1</v>
      </c>
      <c r="E11" s="3">
        <f ca="1">IF(D26&lt;17,"",INDIRECT(CONCATENATE("k",D11)))</f>
      </c>
      <c r="F11" s="10" t="str">
        <f>E13&amp;E12&amp;E11</f>
        <v>  </v>
      </c>
      <c r="G11" s="12" t="str">
        <f ca="1">IF(D12&gt;1,"",IF(D13&gt;1,"",INDIRECT(CONCATENATE("n",D11))))</f>
        <v> </v>
      </c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</row>
    <row r="12" spans="1:18" ht="12.75">
      <c r="A12" s="3">
        <f t="shared" si="3"/>
        <v>5</v>
      </c>
      <c r="B12" s="3" t="str">
        <f t="shared" si="0"/>
        <v>0</v>
      </c>
      <c r="C12" s="3" t="str">
        <f t="shared" si="1"/>
        <v>0</v>
      </c>
      <c r="D12" s="3">
        <f t="shared" si="2"/>
        <v>1</v>
      </c>
      <c r="E12" s="3" t="str">
        <f ca="1">INDIRECT(CONCATENATE("l",D12))</f>
        <v> </v>
      </c>
      <c r="F12" s="10"/>
      <c r="G12" s="12" t="str">
        <f ca="1">IF(D13&gt;1,"",INDIRECT(CONCATENATE("n",D12)))</f>
        <v> </v>
      </c>
      <c r="H12" s="3" t="str">
        <f>CONCATENATE(F11,G11,G12,G13,"")</f>
        <v>     </v>
      </c>
      <c r="I12" s="3"/>
      <c r="J12" s="1"/>
      <c r="K12" s="5"/>
      <c r="L12" s="14"/>
      <c r="M12" s="14"/>
      <c r="N12" s="14"/>
      <c r="O12" s="14"/>
      <c r="P12" s="14"/>
      <c r="Q12" s="14"/>
      <c r="R12" s="14"/>
    </row>
    <row r="13" spans="1:18" ht="12.75">
      <c r="A13" s="3">
        <f t="shared" si="3"/>
        <v>6</v>
      </c>
      <c r="B13" s="3" t="str">
        <f t="shared" si="0"/>
        <v>0</v>
      </c>
      <c r="C13" s="3" t="str">
        <f t="shared" si="1"/>
        <v>0</v>
      </c>
      <c r="D13" s="3">
        <f t="shared" si="2"/>
        <v>1</v>
      </c>
      <c r="E13" s="3" t="str">
        <f ca="1">INDIRECT(CONCATENATE("m",D13))</f>
        <v> </v>
      </c>
      <c r="F13" s="10"/>
      <c r="G13" s="12" t="str">
        <f ca="1">INDIRECT(CONCATENATE("n",D13))</f>
        <v> </v>
      </c>
      <c r="H13" s="3"/>
      <c r="I13" s="3"/>
      <c r="J13" s="1"/>
      <c r="K13" s="1"/>
      <c r="L13" s="15"/>
      <c r="M13" s="15"/>
      <c r="N13" s="15"/>
      <c r="O13" s="15"/>
      <c r="P13" s="15"/>
      <c r="Q13" s="15"/>
      <c r="R13" s="15"/>
    </row>
    <row r="14" spans="1:18" ht="12.75">
      <c r="A14" s="3">
        <f t="shared" si="3"/>
        <v>7</v>
      </c>
      <c r="B14" s="3" t="str">
        <f t="shared" si="0"/>
        <v>0</v>
      </c>
      <c r="C14" s="3" t="str">
        <f t="shared" si="1"/>
        <v>0</v>
      </c>
      <c r="D14" s="3">
        <f t="shared" si="2"/>
        <v>1</v>
      </c>
      <c r="E14" s="3" t="str">
        <f ca="1">INDIRECT(CONCATENATE("k",D14))</f>
        <v> </v>
      </c>
      <c r="F14" s="10" t="str">
        <f>E16&amp;E15&amp;E14</f>
        <v>   </v>
      </c>
      <c r="G14" s="12" t="str">
        <f ca="1">IF(D15&gt;1,"",IF(D16&gt;1,"",INDIRECT(CONCATENATE("o",D14))))</f>
        <v> </v>
      </c>
      <c r="H14" s="3"/>
      <c r="I14" s="3"/>
      <c r="J14" s="1"/>
      <c r="K14" s="1"/>
      <c r="L14" s="15"/>
      <c r="M14" s="15"/>
      <c r="N14" s="15"/>
      <c r="O14" s="15"/>
      <c r="P14" s="15"/>
      <c r="Q14" s="15"/>
      <c r="R14" s="15"/>
    </row>
    <row r="15" spans="1:18" ht="12.75">
      <c r="A15" s="3">
        <f t="shared" si="3"/>
        <v>8</v>
      </c>
      <c r="B15" s="3" t="str">
        <f t="shared" si="0"/>
        <v>0</v>
      </c>
      <c r="C15" s="3" t="str">
        <f t="shared" si="1"/>
        <v>0</v>
      </c>
      <c r="D15" s="3">
        <f t="shared" si="2"/>
        <v>1</v>
      </c>
      <c r="E15" s="3" t="str">
        <f ca="1">INDIRECT(CONCATENATE("l",D15))</f>
        <v> </v>
      </c>
      <c r="F15" s="10"/>
      <c r="G15" s="12" t="str">
        <f ca="1">IF(D16&gt;1,"",INDIRECT(CONCATENATE("o",D15)))</f>
        <v> </v>
      </c>
      <c r="H15" s="3" t="str">
        <f>CONCATENATE(F14,G14,G15,G16,"")</f>
        <v>      </v>
      </c>
      <c r="I15" s="3"/>
      <c r="J15" s="1"/>
      <c r="K15" s="1"/>
      <c r="L15" s="15"/>
      <c r="M15" s="15"/>
      <c r="N15" s="15"/>
      <c r="O15" s="15"/>
      <c r="P15" s="15"/>
      <c r="Q15" s="15"/>
      <c r="R15" s="15"/>
    </row>
    <row r="16" spans="1:18" ht="12.75">
      <c r="A16" s="3">
        <f t="shared" si="3"/>
        <v>9</v>
      </c>
      <c r="B16" s="3" t="str">
        <f t="shared" si="0"/>
        <v>0</v>
      </c>
      <c r="C16" s="3" t="str">
        <f t="shared" si="1"/>
        <v>0</v>
      </c>
      <c r="D16" s="3">
        <f t="shared" si="2"/>
        <v>1</v>
      </c>
      <c r="E16" s="3" t="str">
        <f ca="1">INDIRECT(CONCATENATE("m",D16))</f>
        <v> </v>
      </c>
      <c r="F16" s="10"/>
      <c r="G16" s="12" t="str">
        <f ca="1">INDIRECT(CONCATENATE("o",D16))</f>
        <v> </v>
      </c>
      <c r="H16" s="3"/>
      <c r="I16" s="3"/>
      <c r="J16" s="1"/>
      <c r="K16" s="1"/>
      <c r="L16" s="15"/>
      <c r="M16" s="15"/>
      <c r="N16" s="15"/>
      <c r="O16" s="15"/>
      <c r="P16" s="15"/>
      <c r="Q16" s="15"/>
      <c r="R16" s="15"/>
    </row>
    <row r="17" spans="1:18" ht="12.75">
      <c r="A17" s="3">
        <f t="shared" si="3"/>
        <v>10</v>
      </c>
      <c r="B17" s="3" t="str">
        <f t="shared" si="0"/>
        <v>0</v>
      </c>
      <c r="C17" s="3" t="str">
        <f t="shared" si="1"/>
        <v>0</v>
      </c>
      <c r="D17" s="3">
        <f t="shared" si="2"/>
        <v>1</v>
      </c>
      <c r="E17" s="3" t="str">
        <f ca="1">INDIRECT(CONCATENATE("k",D17))</f>
        <v> </v>
      </c>
      <c r="F17" s="131" t="str">
        <f>E19&amp;E18&amp;E17</f>
        <v>   </v>
      </c>
      <c r="G17" s="12" t="str">
        <f ca="1">IF(D18&gt;1,"",IF(D19&gt;1,"",INDIRECT(CONCATENATE("p",D17,))))</f>
        <v> </v>
      </c>
      <c r="H17" s="3"/>
      <c r="I17" s="3"/>
      <c r="J17" s="1"/>
      <c r="K17" s="1"/>
      <c r="L17" s="15"/>
      <c r="M17" s="15"/>
      <c r="N17" s="15"/>
      <c r="O17" s="15"/>
      <c r="P17" s="15"/>
      <c r="Q17" s="15"/>
      <c r="R17" s="15"/>
    </row>
    <row r="18" spans="1:18" ht="12.75">
      <c r="A18" s="3">
        <f t="shared" si="3"/>
        <v>11</v>
      </c>
      <c r="B18" s="3" t="str">
        <f t="shared" si="0"/>
        <v>0</v>
      </c>
      <c r="C18" s="3" t="str">
        <f t="shared" si="1"/>
        <v>0</v>
      </c>
      <c r="D18" s="3">
        <f t="shared" si="2"/>
        <v>1</v>
      </c>
      <c r="E18" s="3" t="str">
        <f ca="1">INDIRECT(CONCATENATE("l",D18))</f>
        <v> </v>
      </c>
      <c r="F18" s="131"/>
      <c r="G18" s="12" t="str">
        <f ca="1">IF(D19&gt;1,"",INDIRECT(CONCATENATE("p",D18)))</f>
        <v> </v>
      </c>
      <c r="H18" s="3" t="str">
        <f>CONCATENATE(F17,G17,G18,G19,"")</f>
        <v>      </v>
      </c>
      <c r="I18" s="3"/>
      <c r="J18" s="1"/>
      <c r="K18" s="1"/>
      <c r="L18" s="15"/>
      <c r="M18" s="15"/>
      <c r="N18" s="15"/>
      <c r="O18" s="15"/>
      <c r="P18" s="15"/>
      <c r="Q18" s="15"/>
      <c r="R18" s="15"/>
    </row>
    <row r="19" spans="1:18" ht="12.75">
      <c r="A19" s="3">
        <f t="shared" si="3"/>
        <v>12</v>
      </c>
      <c r="B19" s="3" t="str">
        <f t="shared" si="0"/>
        <v>0</v>
      </c>
      <c r="C19" s="3" t="str">
        <f t="shared" si="1"/>
        <v>0</v>
      </c>
      <c r="D19" s="3">
        <f>IF(C19&gt;0,MID(C19,1,1),"")+1</f>
        <v>1</v>
      </c>
      <c r="E19" s="3" t="str">
        <f ca="1">INDIRECT(CONCATENATE("m",D19))</f>
        <v> </v>
      </c>
      <c r="F19" s="131"/>
      <c r="G19" s="12" t="str">
        <f ca="1">INDIRECT(CONCATENATE("p",D19))</f>
        <v> </v>
      </c>
      <c r="H19" s="3"/>
      <c r="I19" s="3"/>
      <c r="J19" s="1"/>
      <c r="K19" s="1"/>
      <c r="L19" s="15"/>
      <c r="M19" s="15"/>
      <c r="N19" s="15"/>
      <c r="O19" s="15"/>
      <c r="P19" s="15"/>
      <c r="Q19" s="15"/>
      <c r="R19" s="15"/>
    </row>
    <row r="20" spans="1:18" ht="12.75">
      <c r="A20" s="3">
        <f t="shared" si="3"/>
        <v>13</v>
      </c>
      <c r="B20" s="3" t="str">
        <f t="shared" si="0"/>
        <v>0</v>
      </c>
      <c r="C20" s="3" t="str">
        <f t="shared" si="1"/>
        <v>0</v>
      </c>
      <c r="D20" s="3">
        <f aca="true" t="shared" si="4" ref="D20:D25">IF(C20&gt;0,MID(C20,1,1),"")+1</f>
        <v>1</v>
      </c>
      <c r="E20" s="3" t="str">
        <f ca="1">INDIRECT(CONCATENATE("k",D20))</f>
        <v> </v>
      </c>
      <c r="F20" s="131" t="str">
        <f>E22&amp;E21&amp;E20</f>
        <v>   </v>
      </c>
      <c r="G20" s="12" t="str">
        <f ca="1">IF(D21&gt;1,"",IF(D22&gt;1,"",INDIRECT(CONCATENATE("q",D20))))</f>
        <v> </v>
      </c>
      <c r="H20" s="3"/>
      <c r="I20" s="3"/>
      <c r="J20" s="1"/>
      <c r="K20" s="1"/>
      <c r="L20" s="15"/>
      <c r="M20" s="15"/>
      <c r="N20" s="15"/>
      <c r="O20" s="15"/>
      <c r="P20" s="15"/>
      <c r="Q20" s="15"/>
      <c r="R20" s="15"/>
    </row>
    <row r="21" spans="1:18" ht="12.75">
      <c r="A21" s="3">
        <f t="shared" si="3"/>
        <v>14</v>
      </c>
      <c r="B21" s="3" t="str">
        <f t="shared" si="0"/>
        <v>0</v>
      </c>
      <c r="C21" s="3" t="str">
        <f t="shared" si="1"/>
        <v>0</v>
      </c>
      <c r="D21" s="3">
        <f t="shared" si="4"/>
        <v>1</v>
      </c>
      <c r="E21" s="3" t="str">
        <f ca="1">INDIRECT(CONCATENATE("l",D21))</f>
        <v> </v>
      </c>
      <c r="F21" s="131"/>
      <c r="G21" s="12" t="str">
        <f ca="1">IF(D22&gt;1,"",INDIRECT(CONCATENATE("q",D21)))</f>
        <v> </v>
      </c>
      <c r="H21" s="3" t="str">
        <f>CONCATENATE(F20,G20,G21,G22,"")</f>
        <v>      </v>
      </c>
      <c r="I21" s="3"/>
      <c r="J21" s="1"/>
      <c r="K21" s="1"/>
      <c r="L21" s="15"/>
      <c r="M21" s="15"/>
      <c r="N21" s="15"/>
      <c r="O21" s="15"/>
      <c r="P21" s="15"/>
      <c r="Q21" s="15"/>
      <c r="R21" s="15"/>
    </row>
    <row r="22" spans="1:18" ht="12.75">
      <c r="A22" s="3">
        <f t="shared" si="3"/>
        <v>15</v>
      </c>
      <c r="B22" s="3" t="str">
        <f t="shared" si="0"/>
        <v>0</v>
      </c>
      <c r="C22" s="3" t="str">
        <f t="shared" si="1"/>
        <v>0</v>
      </c>
      <c r="D22" s="3">
        <f t="shared" si="4"/>
        <v>1</v>
      </c>
      <c r="E22" s="3" t="str">
        <f ca="1">INDIRECT(CONCATENATE("m",D22))</f>
        <v> </v>
      </c>
      <c r="F22" s="131"/>
      <c r="G22" s="12" t="str">
        <f ca="1">INDIRECT(CONCATENATE("q",D22))</f>
        <v> </v>
      </c>
      <c r="H22" s="3"/>
      <c r="I22" s="3"/>
      <c r="J22" s="1"/>
      <c r="K22" s="1"/>
      <c r="L22" s="15"/>
      <c r="M22" s="15"/>
      <c r="N22" s="15"/>
      <c r="O22" s="15"/>
      <c r="P22" s="15"/>
      <c r="Q22" s="15"/>
      <c r="R22" s="15"/>
    </row>
    <row r="23" spans="1:18" ht="12.75">
      <c r="A23" s="3">
        <f t="shared" si="3"/>
        <v>16</v>
      </c>
      <c r="B23" s="3" t="str">
        <f t="shared" si="0"/>
        <v>0</v>
      </c>
      <c r="C23" s="3" t="str">
        <f t="shared" si="1"/>
        <v>0</v>
      </c>
      <c r="D23" s="3">
        <f>IF(C23&gt;0,MID(C23,1,1),"")+1</f>
        <v>1</v>
      </c>
      <c r="E23" s="3" t="str">
        <f ca="1">INDIRECT(CONCATENATE("k",D23))</f>
        <v> </v>
      </c>
      <c r="F23" s="131" t="str">
        <f>E25&amp;E24&amp;E23</f>
        <v>   </v>
      </c>
      <c r="G23" s="12" t="str">
        <f ca="1">IF(D24&gt;1,"",IF(D25&gt;1,"",INDIRECT(CONCATENATE("r",D23))))</f>
        <v> </v>
      </c>
      <c r="H23" s="3"/>
      <c r="I23" s="3"/>
      <c r="J23" s="1"/>
      <c r="K23" s="1"/>
      <c r="L23" s="15"/>
      <c r="M23" s="15"/>
      <c r="N23" s="15"/>
      <c r="O23" s="15"/>
      <c r="P23" s="15"/>
      <c r="Q23" s="15"/>
      <c r="R23" s="15"/>
    </row>
    <row r="24" spans="1:18" ht="12.75">
      <c r="A24" s="3">
        <f t="shared" si="3"/>
        <v>17</v>
      </c>
      <c r="B24" s="3" t="str">
        <f t="shared" si="0"/>
        <v>0</v>
      </c>
      <c r="C24" s="3" t="str">
        <f t="shared" si="1"/>
        <v>0</v>
      </c>
      <c r="D24" s="3">
        <f t="shared" si="4"/>
        <v>1</v>
      </c>
      <c r="E24" s="3" t="str">
        <f ca="1">INDIRECT(CONCATENATE("l",D24))</f>
        <v> </v>
      </c>
      <c r="F24" s="131"/>
      <c r="G24" s="12" t="str">
        <f ca="1">IF(D25&gt;1,"",INDIRECT(CONCATENATE("r",D24)))</f>
        <v> </v>
      </c>
      <c r="H24" s="3" t="str">
        <f>CONCATENATE(F23,G23,G24,G25,"")</f>
        <v>      </v>
      </c>
      <c r="I24" s="3"/>
      <c r="J24" s="1"/>
      <c r="K24" s="1"/>
      <c r="L24" s="15"/>
      <c r="M24" s="15"/>
      <c r="N24" s="15"/>
      <c r="O24" s="15"/>
      <c r="P24" s="15"/>
      <c r="Q24" s="15"/>
      <c r="R24" s="15"/>
    </row>
    <row r="25" spans="1:18" ht="12.75">
      <c r="A25" s="3">
        <f t="shared" si="3"/>
        <v>18</v>
      </c>
      <c r="B25" s="3" t="str">
        <f t="shared" si="0"/>
        <v>0</v>
      </c>
      <c r="C25" s="3" t="str">
        <f t="shared" si="1"/>
        <v>0</v>
      </c>
      <c r="D25" s="3">
        <f t="shared" si="4"/>
        <v>1</v>
      </c>
      <c r="E25" s="3" t="str">
        <f ca="1">INDIRECT(CONCATENATE("m",D25))</f>
        <v> </v>
      </c>
      <c r="F25" s="131"/>
      <c r="G25" s="12" t="str">
        <f ca="1">INDIRECT(CONCATENATE("r",D25))</f>
        <v> </v>
      </c>
      <c r="H25" s="3"/>
      <c r="I25" s="3"/>
      <c r="J25" s="1"/>
      <c r="K25" s="1"/>
      <c r="L25" s="15"/>
      <c r="M25" s="15"/>
      <c r="N25" s="15"/>
      <c r="O25" s="15"/>
      <c r="P25" s="15"/>
      <c r="Q25" s="15"/>
      <c r="R25" s="15"/>
    </row>
    <row r="26" spans="1:18" ht="12.75">
      <c r="A26" s="3"/>
      <c r="B26" s="3"/>
      <c r="C26" s="3"/>
      <c r="D26" s="3">
        <f>SUM(D11:D25)</f>
        <v>15</v>
      </c>
      <c r="E26" s="3"/>
      <c r="F26" s="10"/>
      <c r="G26" s="13"/>
      <c r="H26" s="3"/>
      <c r="I26" s="3"/>
      <c r="J26" s="1"/>
      <c r="K26" s="1"/>
      <c r="L26" s="15"/>
      <c r="M26" s="15"/>
      <c r="N26" s="15"/>
      <c r="O26" s="15"/>
      <c r="P26" s="15"/>
      <c r="Q26" s="15"/>
      <c r="R26" s="15"/>
    </row>
    <row r="27" spans="1:18" ht="12.75">
      <c r="A27" s="3"/>
      <c r="B27" s="3"/>
      <c r="C27" s="3"/>
      <c r="D27" s="3"/>
      <c r="E27" s="3"/>
      <c r="F27" s="10"/>
      <c r="G27" s="13"/>
      <c r="H27" s="13">
        <f>TRIM(CONCATENATE(H24,H21,H18,H15,H12,H9,""))</f>
      </c>
      <c r="I27" s="3"/>
      <c r="J27" s="1"/>
      <c r="K27" s="16">
        <f>IF(H27&lt;&gt;"",H27&amp;" "&amp;H2,"")</f>
      </c>
      <c r="L27" s="15"/>
      <c r="M27" s="15"/>
      <c r="N27" s="15"/>
      <c r="O27" s="15"/>
      <c r="P27" s="15"/>
      <c r="Q27" s="15"/>
      <c r="R27" s="15"/>
    </row>
    <row r="28" spans="1:18" ht="12.75">
      <c r="A28" s="11">
        <f>IF(F6=1,MID(B6,FIND(",",B6)+1,12),0)</f>
        <v>0</v>
      </c>
      <c r="B28" s="3"/>
      <c r="C28" s="3"/>
      <c r="D28" s="3"/>
      <c r="E28" s="3"/>
      <c r="F28" s="10"/>
      <c r="G28" s="3"/>
      <c r="H28" s="3"/>
      <c r="I28" s="3"/>
      <c r="J28" s="1"/>
      <c r="K28" s="1"/>
      <c r="L28" s="15"/>
      <c r="M28" s="15"/>
      <c r="N28" s="15"/>
      <c r="O28" s="15"/>
      <c r="P28" s="15"/>
      <c r="Q28" s="15"/>
      <c r="R28" s="15"/>
    </row>
    <row r="29" spans="1:18" ht="12.75">
      <c r="A29" s="3">
        <v>1</v>
      </c>
      <c r="B29" s="3" t="str">
        <f>RIGHT($A$28,A29)</f>
        <v>0</v>
      </c>
      <c r="C29" s="3" t="str">
        <f>B29</f>
        <v>0</v>
      </c>
      <c r="D29" s="3">
        <f>B29+1</f>
        <v>1</v>
      </c>
      <c r="E29" s="3" t="str">
        <f ca="1">INDIRECT(CONCATENATE("k",D29))</f>
        <v> </v>
      </c>
      <c r="F29" s="10" t="str">
        <f>E31&amp;E30&amp;E29</f>
        <v>   </v>
      </c>
      <c r="G29" s="12" t="str">
        <f ca="1">INDIRECT(CONCATENATE("k",D29))</f>
        <v> </v>
      </c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">
        <f>A29+1</f>
        <v>2</v>
      </c>
      <c r="B30" s="3" t="str">
        <f aca="true" t="shared" si="5" ref="B30:B40">RIGHT($A$28,A30)</f>
        <v>0</v>
      </c>
      <c r="C30" s="13" t="str">
        <f aca="true" t="shared" si="6" ref="C30:C40">IF(B30=B29,"0",B30)</f>
        <v>0</v>
      </c>
      <c r="D30" s="3">
        <f aca="true" t="shared" si="7" ref="D30:D39">MID(C30,1,1)+1</f>
        <v>1</v>
      </c>
      <c r="E30" s="3" t="str">
        <f ca="1">INDIRECT(CONCATENATE("l",D30))</f>
        <v> </v>
      </c>
      <c r="F30" s="10"/>
      <c r="G30" s="12" t="str">
        <f ca="1">INDIRECT(CONCATENATE("l",D30))</f>
        <v> </v>
      </c>
      <c r="H30" s="3" t="str">
        <f>F29</f>
        <v>   </v>
      </c>
      <c r="I30" s="3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">
        <f aca="true" t="shared" si="8" ref="A31:A40">A30+1</f>
        <v>3</v>
      </c>
      <c r="B31" s="3" t="str">
        <f t="shared" si="5"/>
        <v>0</v>
      </c>
      <c r="C31" s="3" t="str">
        <f t="shared" si="6"/>
        <v>0</v>
      </c>
      <c r="D31" s="3">
        <f t="shared" si="7"/>
        <v>1</v>
      </c>
      <c r="E31" s="3" t="str">
        <f ca="1">INDIRECT(CONCATENATE("m",D31))</f>
        <v> </v>
      </c>
      <c r="F31" s="10"/>
      <c r="G31" s="12" t="str">
        <f ca="1">INDIRECT(CONCATENATE("m",D31))</f>
        <v> </v>
      </c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3">
        <f t="shared" si="8"/>
        <v>4</v>
      </c>
      <c r="B32" s="3" t="str">
        <f t="shared" si="5"/>
        <v>0</v>
      </c>
      <c r="C32" s="3" t="str">
        <f t="shared" si="6"/>
        <v>0</v>
      </c>
      <c r="D32" s="3">
        <f t="shared" si="7"/>
        <v>1</v>
      </c>
      <c r="E32" s="3">
        <f ca="1">IF(D41&lt;11,"",INDIRECT(CONCATENATE("k",D32)))</f>
      </c>
      <c r="F32" s="10" t="str">
        <f>E34&amp;E33&amp;E32</f>
        <v>  </v>
      </c>
      <c r="G32" s="12" t="str">
        <f ca="1">IF(D33&gt;1,"",IF(D34&gt;1,"",INDIRECT(CONCATENATE("n",D32))))</f>
        <v> </v>
      </c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">
        <f t="shared" si="8"/>
        <v>5</v>
      </c>
      <c r="B33" s="3" t="str">
        <f t="shared" si="5"/>
        <v>0</v>
      </c>
      <c r="C33" s="3" t="str">
        <f t="shared" si="6"/>
        <v>0</v>
      </c>
      <c r="D33" s="3">
        <f t="shared" si="7"/>
        <v>1</v>
      </c>
      <c r="E33" s="3" t="str">
        <f ca="1">INDIRECT(CONCATENATE("l",D33))</f>
        <v> </v>
      </c>
      <c r="F33" s="10"/>
      <c r="G33" s="12" t="str">
        <f ca="1">IF(D34&gt;1,"",INDIRECT(CONCATENATE("n",D33)))</f>
        <v> </v>
      </c>
      <c r="H33" s="3" t="str">
        <f>CONCATENATE(F32,G32,G33,G34,"")</f>
        <v>     </v>
      </c>
      <c r="I33" s="3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">
        <f t="shared" si="8"/>
        <v>6</v>
      </c>
      <c r="B34" s="3" t="str">
        <f t="shared" si="5"/>
        <v>0</v>
      </c>
      <c r="C34" s="3" t="str">
        <f t="shared" si="6"/>
        <v>0</v>
      </c>
      <c r="D34" s="3">
        <f t="shared" si="7"/>
        <v>1</v>
      </c>
      <c r="E34" s="3" t="str">
        <f ca="1">INDIRECT(CONCATENATE("m",D34))</f>
        <v> </v>
      </c>
      <c r="F34" s="10"/>
      <c r="G34" s="12" t="str">
        <f ca="1">INDIRECT(CONCATENATE("n",D34))</f>
        <v> </v>
      </c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">
        <f t="shared" si="8"/>
        <v>7</v>
      </c>
      <c r="B35" s="3" t="str">
        <f t="shared" si="5"/>
        <v>0</v>
      </c>
      <c r="C35" s="3" t="str">
        <f t="shared" si="6"/>
        <v>0</v>
      </c>
      <c r="D35" s="3">
        <f t="shared" si="7"/>
        <v>1</v>
      </c>
      <c r="E35" s="3" t="str">
        <f ca="1">INDIRECT(CONCATENATE("k",D35))</f>
        <v> </v>
      </c>
      <c r="F35" s="10" t="str">
        <f>E37&amp;E36&amp;E35</f>
        <v>   </v>
      </c>
      <c r="G35" s="12" t="str">
        <f ca="1">IF(D36&gt;1,"",IF(D37&gt;1,"",INDIRECT(CONCATENATE("o",D35))))</f>
        <v> </v>
      </c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3">
        <f t="shared" si="8"/>
        <v>8</v>
      </c>
      <c r="B36" s="3" t="str">
        <f t="shared" si="5"/>
        <v>0</v>
      </c>
      <c r="C36" s="3" t="str">
        <f t="shared" si="6"/>
        <v>0</v>
      </c>
      <c r="D36" s="3">
        <f t="shared" si="7"/>
        <v>1</v>
      </c>
      <c r="E36" s="3" t="str">
        <f ca="1">INDIRECT(CONCATENATE("l",D36))</f>
        <v> </v>
      </c>
      <c r="F36" s="10"/>
      <c r="G36" s="12" t="str">
        <f ca="1">IF(D37&gt;1,"",INDIRECT(CONCATENATE("o",D36)))</f>
        <v> </v>
      </c>
      <c r="H36" s="3" t="str">
        <f>CONCATENATE(F35,G35,G36,G37,"")</f>
        <v>      </v>
      </c>
      <c r="I36" s="3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>
        <f t="shared" si="8"/>
        <v>9</v>
      </c>
      <c r="B37" s="3" t="str">
        <f t="shared" si="5"/>
        <v>0</v>
      </c>
      <c r="C37" s="3" t="str">
        <f t="shared" si="6"/>
        <v>0</v>
      </c>
      <c r="D37" s="3">
        <f t="shared" si="7"/>
        <v>1</v>
      </c>
      <c r="E37" s="3" t="str">
        <f ca="1">INDIRECT(CONCATENATE("m",D37))</f>
        <v> </v>
      </c>
      <c r="F37" s="10"/>
      <c r="G37" s="12" t="str">
        <f ca="1">INDIRECT(CONCATENATE("o",D37))</f>
        <v> </v>
      </c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>
        <f t="shared" si="8"/>
        <v>10</v>
      </c>
      <c r="B38" s="3" t="str">
        <f t="shared" si="5"/>
        <v>0</v>
      </c>
      <c r="C38" s="3" t="str">
        <f t="shared" si="6"/>
        <v>0</v>
      </c>
      <c r="D38" s="3">
        <f t="shared" si="7"/>
        <v>1</v>
      </c>
      <c r="E38" s="3" t="str">
        <f ca="1">INDIRECT(CONCATENATE("k",D38))</f>
        <v> </v>
      </c>
      <c r="F38" s="131" t="str">
        <f>E40&amp;E39&amp;E38</f>
        <v>   </v>
      </c>
      <c r="G38" s="12" t="str">
        <f ca="1">IF(D39&gt;1,"",IF(D40&gt;1,"",INDIRECT(CONCATENATE("p",D38,))))</f>
        <v> </v>
      </c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">
        <f t="shared" si="8"/>
        <v>11</v>
      </c>
      <c r="B39" s="3" t="str">
        <f t="shared" si="5"/>
        <v>0</v>
      </c>
      <c r="C39" s="3" t="str">
        <f t="shared" si="6"/>
        <v>0</v>
      </c>
      <c r="D39" s="3">
        <f t="shared" si="7"/>
        <v>1</v>
      </c>
      <c r="E39" s="3" t="str">
        <f ca="1">INDIRECT(CONCATENATE("l",D39))</f>
        <v> </v>
      </c>
      <c r="F39" s="131"/>
      <c r="G39" s="12" t="str">
        <f ca="1">IF(D40&gt;1,"",INDIRECT(CONCATENATE("p",D39)))</f>
        <v> </v>
      </c>
      <c r="H39" s="3" t="str">
        <f>CONCATENATE(F38,G38,G39,G40,"")</f>
        <v>      </v>
      </c>
      <c r="I39" s="3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>
        <f t="shared" si="8"/>
        <v>12</v>
      </c>
      <c r="B40" s="3" t="str">
        <f t="shared" si="5"/>
        <v>0</v>
      </c>
      <c r="C40" s="3" t="str">
        <f t="shared" si="6"/>
        <v>0</v>
      </c>
      <c r="D40" s="3">
        <f>IF(C40&gt;0,MID(C40,1,1),"")+1</f>
        <v>1</v>
      </c>
      <c r="E40" s="3" t="str">
        <f ca="1">INDIRECT(CONCATENATE("m",D40))</f>
        <v> </v>
      </c>
      <c r="F40" s="131"/>
      <c r="G40" s="12" t="str">
        <f ca="1">INDIRECT(CONCATENATE("p",D40))</f>
        <v> </v>
      </c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>
        <f>SUM(D32:D40)</f>
        <v>9</v>
      </c>
      <c r="E41" s="1"/>
      <c r="F41" s="17"/>
      <c r="G41" s="1"/>
      <c r="H41" s="13">
        <f>TRIM(CONCATENATE(H39,H36,H33,H30,""))</f>
      </c>
      <c r="I41" s="1"/>
      <c r="J41" s="1"/>
      <c r="K41" s="16">
        <f>IF(H41&lt;&gt;"",H41&amp;" "&amp;I2,"")</f>
      </c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7"/>
      <c r="G42" s="1"/>
      <c r="H42" s="1"/>
      <c r="I42" s="1"/>
      <c r="J42" s="1"/>
      <c r="K42" s="1" t="s">
        <v>39</v>
      </c>
      <c r="L42" s="1"/>
      <c r="M42" s="1"/>
      <c r="N42" s="1"/>
      <c r="O42" s="1"/>
      <c r="P42" s="1"/>
      <c r="Q42" s="1"/>
      <c r="R42" s="1"/>
    </row>
    <row r="43" spans="1:18" ht="12.75">
      <c r="A43" s="1"/>
      <c r="B43" s="5" t="s">
        <v>1</v>
      </c>
      <c r="C43" s="1"/>
      <c r="D43" s="1"/>
      <c r="E43" s="1"/>
      <c r="F43" s="17"/>
      <c r="G43" s="1"/>
      <c r="H43" s="1"/>
      <c r="I43" s="1"/>
      <c r="J43" s="1"/>
      <c r="K43" s="18" t="str">
        <f>"            YALNIZ."&amp;IF(K27&lt;&gt;"",IF(K41&lt;&gt;"",TRIM(K27)&amp;K42,TRIM(K27)&amp;"."),"")&amp;IF(K41&lt;&gt;"",TRIM(K41)&amp;".","")&amp;"DIR."</f>
        <v>            YALNIZ.DIR.</v>
      </c>
      <c r="L43" s="1"/>
      <c r="M43" s="1"/>
      <c r="N43" s="1"/>
      <c r="O43" s="1"/>
      <c r="P43" s="1"/>
      <c r="Q43" s="1"/>
      <c r="R43" s="1"/>
    </row>
  </sheetData>
  <sheetProtection/>
  <mergeCells count="8">
    <mergeCell ref="F23:F25"/>
    <mergeCell ref="F38:F40"/>
    <mergeCell ref="B1:F1"/>
    <mergeCell ref="B3:I3"/>
    <mergeCell ref="B4:I4"/>
    <mergeCell ref="H6:I6"/>
    <mergeCell ref="F17:F19"/>
    <mergeCell ref="F20:F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HP</cp:lastModifiedBy>
  <cp:lastPrinted>2018-05-02T11:48:23Z</cp:lastPrinted>
  <dcterms:created xsi:type="dcterms:W3CDTF">2004-01-19T11:41:26Z</dcterms:created>
  <dcterms:modified xsi:type="dcterms:W3CDTF">2018-05-03T09:33:09Z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